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<sst xmlns="http://schemas.openxmlformats.org/spreadsheetml/2006/main" count="73" uniqueCount="35">
  <si>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>cost ($)</t>
  </si>
  <si>
    <t>weight (lb)</t>
  </si>
  <si>
    <t>$/Ah</t>
  </si>
  <si>
    <t>lb/Ah</t>
  </si>
  <si>
    <t>Amp hours</t>
  </si>
  <si>
    <t>parts on sale</t>
  </si>
  <si>
    <t>solar expert</t>
  </si>
  <si>
    <t>linear regression thingy</t>
  </si>
  <si>
    <t>total amp hours</t>
  </si>
  <si>
    <t>total $/Ah</t>
  </si>
  <si>
    <t>avg</t>
  </si>
  <si>
    <t>slope</t>
  </si>
  <si>
    <t>cheapest possible system</t>
  </si>
  <si>
    <t>battery:</t>
  </si>
  <si>
    <t>panels:</t>
  </si>
  <si>
    <t>inverter:</t>
  </si>
  <si>
    <t>charger</t>
  </si>
  <si>
    <t>104Ah</t>
  </si>
  <si>
    <t>150W</t>
  </si>
  <si>
    <t>concorde sunxtender</t>
  </si>
  <si>
    <t>2x75 photowatt</t>
  </si>
  <si>
    <t>39A</t>
  </si>
  <si>
    <t>trace c-39</t>
  </si>
  <si>
    <t>total:</t>
  </si>
  <si>
    <t>500W</t>
  </si>
  <si>
    <t>cobra 500</t>
  </si>
  <si>
    <t>solar4power</t>
  </si>
  <si>
    <t>list</t>
  </si>
  <si>
    <t>sale (%)</t>
  </si>
  <si>
    <t>solar-electric</t>
  </si>
  <si>
    <t>in quantities of two:</t>
  </si>
  <si>
    <t>in quantities of four:</t>
  </si>
  <si>
    <t>extremepowersolutions</t>
  </si>
  <si>
    <t>eta engineering</t>
  </si>
  <si>
    <t>Bitterroot solar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</si>
</sst>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Concorde Sunextender Price Evaluation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dollars per Amp hour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Sheet1!$B$4:$B$10</c:f>
              <c:numCache/>
            </c:numRef>
          </c:cat>
          <c:val>
            <c:numRef>
              <c:f>Sheet1!$E$4:$E$10</c:f>
              <c:numCache/>
            </c:numRef>
          </c:val>
          <c:smooth val="0"/>
        </c:ser>
        <c:ser>
          <c:idx val="1"/>
          <c:order val="1"/>
          <c:tx>
            <c:v>pounds per Amp hour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Sheet1!$B$4:$B$10</c:f>
              <c:numCache/>
            </c:numRef>
          </c:cat>
          <c:val>
            <c:numRef>
              <c:f>Sheet1!$F$4:$F$10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Sheet1!$I$5:$I$15</c:f>
              <c:numCache/>
            </c:numRef>
          </c:cat>
          <c:val>
            <c:numRef>
              <c:f>Sheet1!$L$5:$L$15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Sheet1!$I$5:$I$15</c:f>
              <c:numCache/>
            </c:numRef>
          </c:cat>
          <c:val>
            <c:numRef>
              <c:f>Sheet1!$M$5:$M$15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114300</xdr:rowOff>
    </xdr:from>
    <xdr:to>
      <xdr:col>7</xdr:col>
      <xdr:colOff>361950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180975" y="1733550"/>
        <a:ext cx="5229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19</xdr:row>
      <xdr:rowOff>9525</xdr:rowOff>
    </xdr:from>
    <xdr:to>
      <xdr:col>15</xdr:col>
      <xdr:colOff>209550</xdr:colOff>
      <xdr:row>39</xdr:row>
      <xdr:rowOff>152400</xdr:rowOff>
    </xdr:to>
    <xdr:graphicFrame>
      <xdr:nvGraphicFramePr>
        <xdr:cNvPr id="2" name="Chart 4"/>
        <xdr:cNvGraphicFramePr/>
      </xdr:nvGraphicFramePr>
      <xdr:xfrm>
        <a:off x="5981700" y="3086100"/>
        <a:ext cx="4238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5"/>
  <sheetViews>
    <sheetView tabSelected="1" workbookViewId="0" topLeftCell="D2">
      <selection activeCell="G8" sqref="G8"/>
    </sheetView>
  </sheetViews>
  <sheetFormatPr defaultColWidth="9.140625" defaultRowHeight="12.75"/>
  <cols>
    <col min="1" max="1" width="10.421875" style="0" customWidth="1"/>
    <col min="2" max="3" width="11.421875" style="0" customWidth="1"/>
    <col min="4" max="4" width="11.00390625" style="0" customWidth="1"/>
    <col min="5" max="5" width="11.28125" style="0" customWidth="1"/>
    <col min="6" max="6" width="9.8515625" style="0" customWidth="1"/>
    <col min="7" max="7" width="10.28125" style="0" customWidth="1"/>
    <col min="8" max="8" width="10.421875" style="0" customWidth="1"/>
  </cols>
  <sheetData>
    <row r="2" spans="2:9" ht="12.75">
      <c r="B2" t="s">
        <v>5</v>
      </c>
      <c r="I2" t="s">
        <v>6</v>
      </c>
    </row>
    <row r="3" spans="2:6" ht="12.75"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</row>
    <row r="4" spans="2:15" ht="12.75">
      <c r="B4" s="1">
        <v>34</v>
      </c>
      <c r="C4" s="1">
        <v>64</v>
      </c>
      <c r="D4" s="1">
        <v>23</v>
      </c>
      <c r="E4" s="1">
        <f>C4/B4</f>
        <v>1.8823529411764706</v>
      </c>
      <c r="F4" s="1">
        <f>D4/B4</f>
        <v>0.6764705882352942</v>
      </c>
      <c r="I4" s="2" t="s">
        <v>4</v>
      </c>
      <c r="J4" s="2" t="s">
        <v>0</v>
      </c>
      <c r="K4" s="2" t="s">
        <v>1</v>
      </c>
      <c r="L4" s="2" t="s">
        <v>2</v>
      </c>
      <c r="M4" s="2" t="s">
        <v>3</v>
      </c>
      <c r="O4" s="2"/>
    </row>
    <row r="5" spans="2:13" ht="12.75">
      <c r="B5" s="1">
        <v>42</v>
      </c>
      <c r="C5" s="1">
        <v>79</v>
      </c>
      <c r="D5" s="1">
        <v>29</v>
      </c>
      <c r="E5" s="1">
        <f aca="true" t="shared" si="0" ref="E5:E10">C5/B5</f>
        <v>1.880952380952381</v>
      </c>
      <c r="F5" s="1">
        <f aca="true" t="shared" si="1" ref="F5:F10">D5/B5</f>
        <v>0.6904761904761905</v>
      </c>
      <c r="I5" s="1">
        <v>34</v>
      </c>
      <c r="J5" s="1">
        <v>54.21</v>
      </c>
      <c r="K5" s="1">
        <v>25</v>
      </c>
      <c r="L5" s="1">
        <f>J5/I5</f>
        <v>1.5944117647058824</v>
      </c>
      <c r="M5" s="1">
        <f>K5/I5</f>
        <v>0.7352941176470589</v>
      </c>
    </row>
    <row r="6" spans="2:13" ht="12.75">
      <c r="B6" s="1">
        <v>49</v>
      </c>
      <c r="C6" s="1">
        <v>99</v>
      </c>
      <c r="D6" s="1">
        <v>36</v>
      </c>
      <c r="E6" s="1">
        <f t="shared" si="0"/>
        <v>2.020408163265306</v>
      </c>
      <c r="F6" s="1">
        <f t="shared" si="1"/>
        <v>0.7346938775510204</v>
      </c>
      <c r="I6" s="1">
        <v>42</v>
      </c>
      <c r="J6" s="1">
        <v>72.68</v>
      </c>
      <c r="K6" s="1">
        <v>30</v>
      </c>
      <c r="L6" s="1">
        <f aca="true" t="shared" si="2" ref="L6:L18">J6/I6</f>
        <v>1.7304761904761907</v>
      </c>
      <c r="M6" s="1">
        <f aca="true" t="shared" si="3" ref="M6:M15">K6/I6</f>
        <v>0.7142857142857143</v>
      </c>
    </row>
    <row r="7" spans="2:13" ht="12.75">
      <c r="B7" s="1">
        <v>84</v>
      </c>
      <c r="C7" s="1">
        <v>138</v>
      </c>
      <c r="D7" s="1">
        <v>61</v>
      </c>
      <c r="E7" s="1">
        <f t="shared" si="0"/>
        <v>1.6428571428571428</v>
      </c>
      <c r="F7" s="1">
        <f t="shared" si="1"/>
        <v>0.7261904761904762</v>
      </c>
      <c r="I7" s="1">
        <v>49</v>
      </c>
      <c r="J7" s="1">
        <v>76.53</v>
      </c>
      <c r="K7" s="1">
        <v>36</v>
      </c>
      <c r="L7" s="1">
        <f t="shared" si="2"/>
        <v>1.5618367346938775</v>
      </c>
      <c r="M7" s="1">
        <f t="shared" si="3"/>
        <v>0.7346938775510204</v>
      </c>
    </row>
    <row r="8" spans="2:13" ht="12.75">
      <c r="B8" s="1">
        <v>108</v>
      </c>
      <c r="C8" s="1">
        <v>179</v>
      </c>
      <c r="D8" s="1">
        <v>126</v>
      </c>
      <c r="E8" s="1">
        <f t="shared" si="0"/>
        <v>1.6574074074074074</v>
      </c>
      <c r="F8" s="1">
        <f t="shared" si="1"/>
        <v>1.1666666666666667</v>
      </c>
      <c r="I8" s="1">
        <v>56</v>
      </c>
      <c r="J8" s="1">
        <v>86.3</v>
      </c>
      <c r="K8" s="1">
        <v>40</v>
      </c>
      <c r="L8" s="1">
        <f t="shared" si="2"/>
        <v>1.5410714285714284</v>
      </c>
      <c r="M8" s="1">
        <f t="shared" si="3"/>
        <v>0.7142857142857143</v>
      </c>
    </row>
    <row r="9" spans="2:13" ht="12.75">
      <c r="B9" s="1">
        <v>212</v>
      </c>
      <c r="C9" s="1">
        <v>321</v>
      </c>
      <c r="D9" s="1">
        <v>138</v>
      </c>
      <c r="E9" s="1">
        <f t="shared" si="0"/>
        <v>1.5141509433962264</v>
      </c>
      <c r="F9" s="1">
        <f t="shared" si="1"/>
        <v>0.6509433962264151</v>
      </c>
      <c r="I9" s="1">
        <v>69</v>
      </c>
      <c r="J9" s="1">
        <v>103.35</v>
      </c>
      <c r="K9" s="1">
        <v>51</v>
      </c>
      <c r="L9" s="1">
        <f t="shared" si="2"/>
        <v>1.4978260869565216</v>
      </c>
      <c r="M9" s="1">
        <f t="shared" si="3"/>
        <v>0.7391304347826086</v>
      </c>
    </row>
    <row r="10" spans="2:13" ht="12.75">
      <c r="B10" s="1">
        <v>258</v>
      </c>
      <c r="C10" s="1">
        <v>390</v>
      </c>
      <c r="D10" s="1">
        <v>158</v>
      </c>
      <c r="E10" s="1">
        <f t="shared" si="0"/>
        <v>1.5116279069767442</v>
      </c>
      <c r="F10" s="1">
        <f t="shared" si="1"/>
        <v>0.6124031007751938</v>
      </c>
      <c r="I10" s="1">
        <v>84</v>
      </c>
      <c r="J10" s="1">
        <v>122.42</v>
      </c>
      <c r="K10" s="1">
        <v>57</v>
      </c>
      <c r="L10" s="1">
        <f t="shared" si="2"/>
        <v>1.4573809523809524</v>
      </c>
      <c r="M10" s="1">
        <f t="shared" si="3"/>
        <v>0.6785714285714286</v>
      </c>
    </row>
    <row r="11" spans="9:13" ht="12.75">
      <c r="I11" s="1">
        <v>89</v>
      </c>
      <c r="J11" s="1">
        <v>128.59</v>
      </c>
      <c r="K11" s="1">
        <v>62</v>
      </c>
      <c r="L11" s="1">
        <f t="shared" si="2"/>
        <v>1.4448314606741572</v>
      </c>
      <c r="M11" s="1">
        <f t="shared" si="3"/>
        <v>0.6966292134831461</v>
      </c>
    </row>
    <row r="12" spans="9:13" ht="12.75">
      <c r="I12" s="1">
        <v>104</v>
      </c>
      <c r="J12" s="1">
        <v>137.95</v>
      </c>
      <c r="K12" s="1">
        <v>68</v>
      </c>
      <c r="L12" s="1">
        <f t="shared" si="2"/>
        <v>1.3264423076923075</v>
      </c>
      <c r="M12" s="1">
        <f t="shared" si="3"/>
        <v>0.6538461538461539</v>
      </c>
    </row>
    <row r="13" spans="9:13" ht="12.75">
      <c r="I13" s="1">
        <v>108</v>
      </c>
      <c r="J13" s="1">
        <v>148.25</v>
      </c>
      <c r="K13" s="1">
        <v>70</v>
      </c>
      <c r="L13" s="1">
        <f t="shared" si="2"/>
        <v>1.3726851851851851</v>
      </c>
      <c r="M13" s="1">
        <f t="shared" si="3"/>
        <v>0.6481481481481481</v>
      </c>
    </row>
    <row r="14" spans="9:13" ht="12.75">
      <c r="I14" s="1">
        <v>212</v>
      </c>
      <c r="J14" s="1">
        <v>266.31</v>
      </c>
      <c r="K14" s="1">
        <v>138</v>
      </c>
      <c r="L14" s="1">
        <f t="shared" si="2"/>
        <v>1.256179245283019</v>
      </c>
      <c r="M14" s="1">
        <f t="shared" si="3"/>
        <v>0.6509433962264151</v>
      </c>
    </row>
    <row r="15" spans="9:19" ht="12.75">
      <c r="I15" s="1">
        <v>258</v>
      </c>
      <c r="J15" s="1">
        <v>316.9</v>
      </c>
      <c r="K15" s="1">
        <v>165</v>
      </c>
      <c r="L15" s="1">
        <f t="shared" si="2"/>
        <v>1.2282945736434108</v>
      </c>
      <c r="M15" s="1">
        <f t="shared" si="3"/>
        <v>0.6395348837209303</v>
      </c>
      <c r="S15" t="s">
        <v>12</v>
      </c>
    </row>
    <row r="16" spans="9:22" ht="12.75">
      <c r="I16" s="1"/>
      <c r="J16" s="1"/>
      <c r="L16" s="1"/>
      <c r="S16" t="s">
        <v>13</v>
      </c>
      <c r="T16" s="3">
        <v>146</v>
      </c>
      <c r="U16" t="s">
        <v>17</v>
      </c>
      <c r="V16" t="s">
        <v>19</v>
      </c>
    </row>
    <row r="17" spans="9:22" ht="12.75">
      <c r="I17" s="1"/>
      <c r="J17" s="1"/>
      <c r="L17" s="1"/>
      <c r="S17" t="s">
        <v>14</v>
      </c>
      <c r="T17" s="3">
        <v>494</v>
      </c>
      <c r="U17" t="s">
        <v>18</v>
      </c>
      <c r="V17" t="s">
        <v>20</v>
      </c>
    </row>
    <row r="18" spans="9:22" ht="12.75">
      <c r="I18" s="1"/>
      <c r="J18" s="1"/>
      <c r="L18" s="1"/>
      <c r="S18" t="s">
        <v>15</v>
      </c>
      <c r="T18" s="3">
        <v>60</v>
      </c>
      <c r="U18" t="s">
        <v>24</v>
      </c>
      <c r="V18" t="s">
        <v>25</v>
      </c>
    </row>
    <row r="19" spans="19:22" ht="12.75">
      <c r="S19" t="s">
        <v>16</v>
      </c>
      <c r="T19" s="3">
        <v>119</v>
      </c>
      <c r="U19" t="s">
        <v>21</v>
      </c>
      <c r="V19" t="s">
        <v>22</v>
      </c>
    </row>
    <row r="21" spans="19:20" ht="12.75">
      <c r="S21" t="s">
        <v>23</v>
      </c>
      <c r="T21" s="3">
        <f>SUM(T16:T19)</f>
        <v>819</v>
      </c>
    </row>
    <row r="37" spans="3:4" ht="12.75">
      <c r="C37" t="s">
        <v>28</v>
      </c>
      <c r="D37">
        <v>20</v>
      </c>
    </row>
    <row r="38" ht="12.75">
      <c r="B38" t="s">
        <v>26</v>
      </c>
    </row>
    <row r="39" spans="2:7" ht="12.75">
      <c r="B39" s="2" t="s">
        <v>4</v>
      </c>
      <c r="C39" t="s">
        <v>27</v>
      </c>
      <c r="D39" s="2" t="s">
        <v>0</v>
      </c>
      <c r="E39" s="2" t="s">
        <v>1</v>
      </c>
      <c r="F39" s="2" t="s">
        <v>2</v>
      </c>
      <c r="G39" s="2" t="s">
        <v>3</v>
      </c>
    </row>
    <row r="40" spans="2:7" ht="12.75">
      <c r="B40" s="1">
        <v>34</v>
      </c>
      <c r="C40">
        <v>89</v>
      </c>
      <c r="D40" s="1">
        <f>C40*(100-$D$37)/100</f>
        <v>71.2</v>
      </c>
      <c r="E40" s="1">
        <v>25</v>
      </c>
      <c r="F40" s="1">
        <f>D40/B40</f>
        <v>2.0941176470588236</v>
      </c>
      <c r="G40" s="1">
        <f>E40/B40</f>
        <v>0.7352941176470589</v>
      </c>
    </row>
    <row r="41" spans="2:7" ht="12.75">
      <c r="B41" s="1">
        <v>69</v>
      </c>
      <c r="C41">
        <v>155</v>
      </c>
      <c r="D41" s="1">
        <f>C41*(100-$D$37)/100</f>
        <v>124</v>
      </c>
      <c r="E41" s="1">
        <v>51</v>
      </c>
      <c r="F41" s="1">
        <f>D41/B41</f>
        <v>1.7971014492753623</v>
      </c>
      <c r="G41" s="1">
        <f>E41/B41</f>
        <v>0.7391304347826086</v>
      </c>
    </row>
    <row r="42" spans="2:7" ht="12.75">
      <c r="B42" s="1">
        <v>104</v>
      </c>
      <c r="C42">
        <v>229</v>
      </c>
      <c r="D42" s="1">
        <f>C42*(100-$D$37)/100</f>
        <v>183.2</v>
      </c>
      <c r="E42" s="1">
        <v>57</v>
      </c>
      <c r="F42" s="1">
        <f>D42/B42</f>
        <v>1.7615384615384615</v>
      </c>
      <c r="G42" s="1">
        <f>E42/B42</f>
        <v>0.5480769230769231</v>
      </c>
    </row>
    <row r="43" spans="2:9" ht="12.75">
      <c r="B43" s="1">
        <v>212</v>
      </c>
      <c r="C43">
        <v>419</v>
      </c>
      <c r="D43" s="1">
        <f>C43*(100-$D$37)/100</f>
        <v>335.2</v>
      </c>
      <c r="E43" s="1">
        <v>138</v>
      </c>
      <c r="F43" s="1">
        <f>D43/B43</f>
        <v>1.581132075471698</v>
      </c>
      <c r="G43" s="1">
        <f>E43/B43</f>
        <v>0.6509433962264151</v>
      </c>
      <c r="I43" t="s">
        <v>7</v>
      </c>
    </row>
    <row r="44" spans="2:7" ht="12.75">
      <c r="B44" s="1">
        <v>258</v>
      </c>
      <c r="C44">
        <v>499</v>
      </c>
      <c r="D44" s="1">
        <f>C44*(100-$D$37)/100</f>
        <v>399.2</v>
      </c>
      <c r="E44" s="1">
        <v>165</v>
      </c>
      <c r="F44" s="1">
        <f>D44/B44</f>
        <v>1.5472868217054263</v>
      </c>
      <c r="G44" s="1">
        <f>E44/B44</f>
        <v>0.6395348837209303</v>
      </c>
    </row>
    <row r="45" spans="9:13" ht="12.75">
      <c r="I45" t="s">
        <v>8</v>
      </c>
      <c r="K45" t="s">
        <v>9</v>
      </c>
      <c r="M45" t="s">
        <v>10</v>
      </c>
    </row>
    <row r="46" spans="9:13" ht="12.75">
      <c r="I46">
        <f>SUM(I5:I15)</f>
        <v>1105</v>
      </c>
      <c r="K46">
        <f>SUM(L5:L15)</f>
        <v>16.011435930262934</v>
      </c>
      <c r="M46">
        <f>K46/11</f>
        <v>1.4555850845693576</v>
      </c>
    </row>
    <row r="48" ht="12.75">
      <c r="I48" t="s">
        <v>10</v>
      </c>
    </row>
    <row r="49" spans="1:11" ht="12.75">
      <c r="A49" t="s">
        <v>29</v>
      </c>
      <c r="I49">
        <f>I46/11</f>
        <v>100.45454545454545</v>
      </c>
      <c r="K49">
        <v>34</v>
      </c>
    </row>
    <row r="50" spans="1:11" ht="12.75">
      <c r="A50" s="2" t="s">
        <v>4</v>
      </c>
      <c r="B50" s="2" t="s">
        <v>0</v>
      </c>
      <c r="C50" s="2" t="s">
        <v>1</v>
      </c>
      <c r="D50" s="2" t="s">
        <v>2</v>
      </c>
      <c r="E50" s="2"/>
      <c r="K50">
        <v>54</v>
      </c>
    </row>
    <row r="51" spans="1:11" ht="12.75">
      <c r="A51" s="1">
        <v>34</v>
      </c>
      <c r="B51" s="1">
        <v>64</v>
      </c>
      <c r="C51" s="1">
        <v>25</v>
      </c>
      <c r="D51" s="1">
        <f aca="true" t="shared" si="4" ref="D51:D59">B51/A51</f>
        <v>1.8823529411764706</v>
      </c>
      <c r="E51" s="1"/>
      <c r="I51" t="s">
        <v>11</v>
      </c>
      <c r="K51">
        <v>74</v>
      </c>
    </row>
    <row r="52" spans="1:11" ht="12.75">
      <c r="A52" s="1">
        <v>40</v>
      </c>
      <c r="B52" s="1">
        <v>79</v>
      </c>
      <c r="C52" s="1">
        <v>30</v>
      </c>
      <c r="D52" s="1">
        <f t="shared" si="4"/>
        <v>1.975</v>
      </c>
      <c r="E52" s="1"/>
      <c r="I52">
        <f>(I15-I5)/11</f>
        <v>20.363636363636363</v>
      </c>
      <c r="K52">
        <v>94</v>
      </c>
    </row>
    <row r="53" spans="1:11" ht="12.75">
      <c r="A53" s="1">
        <v>48</v>
      </c>
      <c r="B53" s="1">
        <v>100</v>
      </c>
      <c r="C53" s="1">
        <v>36</v>
      </c>
      <c r="D53" s="1">
        <f t="shared" si="4"/>
        <v>2.0833333333333335</v>
      </c>
      <c r="E53" s="1"/>
      <c r="K53">
        <v>114</v>
      </c>
    </row>
    <row r="54" spans="1:11" ht="12.75">
      <c r="A54" s="1">
        <v>58</v>
      </c>
      <c r="B54" s="1">
        <v>117</v>
      </c>
      <c r="C54" s="1">
        <v>40</v>
      </c>
      <c r="D54" s="1">
        <f t="shared" si="4"/>
        <v>2.0172413793103448</v>
      </c>
      <c r="E54" s="1"/>
      <c r="F54" t="s">
        <v>32</v>
      </c>
      <c r="K54">
        <v>134</v>
      </c>
    </row>
    <row r="55" spans="1:11" ht="12.75">
      <c r="A55" s="1">
        <v>85</v>
      </c>
      <c r="B55" s="1">
        <v>138</v>
      </c>
      <c r="C55" s="1">
        <v>57</v>
      </c>
      <c r="D55" s="1">
        <f t="shared" si="4"/>
        <v>1.6235294117647059</v>
      </c>
      <c r="E55" s="1"/>
      <c r="F55" s="2" t="s">
        <v>4</v>
      </c>
      <c r="G55" s="2" t="s">
        <v>0</v>
      </c>
      <c r="H55" s="2" t="s">
        <v>1</v>
      </c>
      <c r="I55" s="2" t="s">
        <v>2</v>
      </c>
      <c r="J55" s="2" t="s">
        <v>3</v>
      </c>
      <c r="K55">
        <v>154</v>
      </c>
    </row>
    <row r="56" spans="1:11" ht="12.75">
      <c r="A56" s="1">
        <v>104</v>
      </c>
      <c r="B56" s="1">
        <v>165</v>
      </c>
      <c r="C56" s="1">
        <v>68</v>
      </c>
      <c r="D56" s="1">
        <f t="shared" si="4"/>
        <v>1.5865384615384615</v>
      </c>
      <c r="E56" s="1"/>
      <c r="F56" s="1">
        <v>34</v>
      </c>
      <c r="G56" s="1">
        <v>64</v>
      </c>
      <c r="H56" s="1">
        <v>23</v>
      </c>
      <c r="I56" s="1">
        <f>G56/F56</f>
        <v>1.8823529411764706</v>
      </c>
      <c r="J56" s="1">
        <f>H56/F56</f>
        <v>0.6764705882352942</v>
      </c>
      <c r="K56">
        <v>174</v>
      </c>
    </row>
    <row r="57" spans="1:11" ht="12.75">
      <c r="A57" s="1">
        <v>108</v>
      </c>
      <c r="B57" s="1">
        <v>179</v>
      </c>
      <c r="C57" s="1">
        <v>70</v>
      </c>
      <c r="D57" s="1">
        <f t="shared" si="4"/>
        <v>1.6574074074074074</v>
      </c>
      <c r="E57" s="1"/>
      <c r="F57" s="1">
        <v>42</v>
      </c>
      <c r="G57" s="1">
        <v>79</v>
      </c>
      <c r="H57" s="1">
        <v>29</v>
      </c>
      <c r="I57" s="1">
        <f>G57/F57</f>
        <v>1.880952380952381</v>
      </c>
      <c r="J57" s="1">
        <f>H57/F57</f>
        <v>0.6904761904761905</v>
      </c>
      <c r="K57">
        <v>194</v>
      </c>
    </row>
    <row r="58" spans="1:11" ht="12.75">
      <c r="A58" s="1">
        <v>212</v>
      </c>
      <c r="B58" s="1">
        <v>321</v>
      </c>
      <c r="C58" s="1">
        <v>138</v>
      </c>
      <c r="D58" s="1">
        <f t="shared" si="4"/>
        <v>1.5141509433962264</v>
      </c>
      <c r="E58" s="1"/>
      <c r="F58" s="1">
        <v>49</v>
      </c>
      <c r="G58" s="1">
        <v>88</v>
      </c>
      <c r="H58" s="1">
        <v>36</v>
      </c>
      <c r="I58" s="1">
        <f aca="true" t="shared" si="5" ref="I58:I66">G58/F58</f>
        <v>1.7959183673469388</v>
      </c>
      <c r="J58" s="1">
        <f>H58/F58</f>
        <v>0.7346938775510204</v>
      </c>
      <c r="K58">
        <v>214</v>
      </c>
    </row>
    <row r="59" spans="1:11" ht="12.75">
      <c r="A59" s="1">
        <v>255</v>
      </c>
      <c r="B59" s="1">
        <v>390</v>
      </c>
      <c r="C59" s="1">
        <v>165</v>
      </c>
      <c r="D59" s="1">
        <f t="shared" si="4"/>
        <v>1.5294117647058822</v>
      </c>
      <c r="E59" s="1"/>
      <c r="F59" s="1">
        <v>56</v>
      </c>
      <c r="G59" s="1">
        <v>115</v>
      </c>
      <c r="I59" s="1">
        <f t="shared" si="5"/>
        <v>2.0535714285714284</v>
      </c>
      <c r="J59" s="1">
        <f>H59/F59</f>
        <v>0</v>
      </c>
      <c r="K59">
        <v>234</v>
      </c>
    </row>
    <row r="60" spans="5:11" ht="12.75">
      <c r="E60" s="1"/>
      <c r="F60" s="1">
        <v>69</v>
      </c>
      <c r="G60" s="1">
        <v>135</v>
      </c>
      <c r="I60" s="1">
        <f t="shared" si="5"/>
        <v>1.9565217391304348</v>
      </c>
      <c r="K60">
        <v>254</v>
      </c>
    </row>
    <row r="61" spans="1:10" ht="12.75">
      <c r="A61" t="s">
        <v>30</v>
      </c>
      <c r="E61" s="1"/>
      <c r="F61" s="1">
        <v>84</v>
      </c>
      <c r="G61" s="1">
        <v>138</v>
      </c>
      <c r="H61" s="1">
        <v>61</v>
      </c>
      <c r="I61" s="1">
        <f t="shared" si="5"/>
        <v>1.6428571428571428</v>
      </c>
      <c r="J61" s="1">
        <f>H61/F61</f>
        <v>0.7261904761904762</v>
      </c>
    </row>
    <row r="62" spans="1:9" ht="12.75">
      <c r="A62" s="2" t="s">
        <v>4</v>
      </c>
      <c r="B62" s="2" t="s">
        <v>0</v>
      </c>
      <c r="C62" s="2" t="s">
        <v>1</v>
      </c>
      <c r="D62" s="2" t="s">
        <v>2</v>
      </c>
      <c r="E62" s="1"/>
      <c r="F62" s="1">
        <v>89</v>
      </c>
      <c r="G62" s="1">
        <v>140</v>
      </c>
      <c r="I62" s="1">
        <f t="shared" si="5"/>
        <v>1.5730337078651686</v>
      </c>
    </row>
    <row r="63" spans="1:9" ht="12.75">
      <c r="A63" s="1">
        <f>2*A51</f>
        <v>68</v>
      </c>
      <c r="B63" s="1">
        <v>120</v>
      </c>
      <c r="C63" s="1">
        <v>25</v>
      </c>
      <c r="D63" s="1">
        <f aca="true" t="shared" si="6" ref="D63:D71">B63/A63</f>
        <v>1.7647058823529411</v>
      </c>
      <c r="F63" s="1">
        <v>104</v>
      </c>
      <c r="G63" s="1">
        <v>157</v>
      </c>
      <c r="I63" s="1">
        <f t="shared" si="5"/>
        <v>1.5096153846153846</v>
      </c>
    </row>
    <row r="64" spans="1:10" ht="12.75">
      <c r="A64" s="1">
        <f aca="true" t="shared" si="7" ref="A64:A71">2*A52</f>
        <v>80</v>
      </c>
      <c r="B64" s="1">
        <v>147</v>
      </c>
      <c r="C64" s="1">
        <v>30</v>
      </c>
      <c r="D64" s="1">
        <f t="shared" si="6"/>
        <v>1.8375</v>
      </c>
      <c r="F64" s="1">
        <v>108</v>
      </c>
      <c r="G64" s="1">
        <v>164</v>
      </c>
      <c r="H64" s="1">
        <v>126</v>
      </c>
      <c r="I64" s="1">
        <f t="shared" si="5"/>
        <v>1.5185185185185186</v>
      </c>
      <c r="J64" s="1">
        <f>H64/F64</f>
        <v>1.1666666666666667</v>
      </c>
    </row>
    <row r="65" spans="1:10" ht="12.75">
      <c r="A65" s="1">
        <f t="shared" si="7"/>
        <v>96</v>
      </c>
      <c r="B65" s="1">
        <v>186</v>
      </c>
      <c r="C65" s="1">
        <v>36</v>
      </c>
      <c r="D65" s="1">
        <f t="shared" si="6"/>
        <v>1.9375</v>
      </c>
      <c r="F65" s="1">
        <v>212</v>
      </c>
      <c r="G65" s="1">
        <v>305</v>
      </c>
      <c r="H65" s="1">
        <v>138</v>
      </c>
      <c r="I65" s="1">
        <f t="shared" si="5"/>
        <v>1.4386792452830188</v>
      </c>
      <c r="J65" s="1">
        <f>H65/F65</f>
        <v>0.6509433962264151</v>
      </c>
    </row>
    <row r="66" spans="1:10" ht="12.75">
      <c r="A66" s="1">
        <f t="shared" si="7"/>
        <v>116</v>
      </c>
      <c r="B66" s="1"/>
      <c r="C66" s="1">
        <v>40</v>
      </c>
      <c r="D66" s="1">
        <f t="shared" si="6"/>
        <v>0</v>
      </c>
      <c r="F66" s="1">
        <v>258</v>
      </c>
      <c r="G66" s="1">
        <v>350</v>
      </c>
      <c r="H66" s="1">
        <v>158</v>
      </c>
      <c r="I66" s="1">
        <f t="shared" si="5"/>
        <v>1.3565891472868217</v>
      </c>
      <c r="J66" s="1">
        <f>H66/F66</f>
        <v>0.6124031007751938</v>
      </c>
    </row>
    <row r="67" spans="1:4" ht="12.75">
      <c r="A67" s="1">
        <f t="shared" si="7"/>
        <v>170</v>
      </c>
      <c r="B67" s="1">
        <v>260</v>
      </c>
      <c r="C67" s="1">
        <v>57</v>
      </c>
      <c r="D67" s="1">
        <f t="shared" si="6"/>
        <v>1.5294117647058822</v>
      </c>
    </row>
    <row r="68" spans="1:4" ht="12.75">
      <c r="A68" s="1">
        <f t="shared" si="7"/>
        <v>208</v>
      </c>
      <c r="B68" s="1">
        <v>307</v>
      </c>
      <c r="C68" s="1">
        <v>68</v>
      </c>
      <c r="D68" s="1">
        <f t="shared" si="6"/>
        <v>1.4759615384615385</v>
      </c>
    </row>
    <row r="69" spans="1:4" ht="12.75">
      <c r="A69" s="1">
        <f t="shared" si="7"/>
        <v>216</v>
      </c>
      <c r="B69" s="1">
        <v>333</v>
      </c>
      <c r="C69" s="1">
        <v>70</v>
      </c>
      <c r="D69" s="1">
        <f t="shared" si="6"/>
        <v>1.5416666666666667</v>
      </c>
    </row>
    <row r="70" spans="1:6" ht="12.75">
      <c r="A70" s="1">
        <f t="shared" si="7"/>
        <v>424</v>
      </c>
      <c r="B70" s="1">
        <v>599</v>
      </c>
      <c r="C70" s="1">
        <v>138</v>
      </c>
      <c r="D70" s="1">
        <f t="shared" si="6"/>
        <v>1.4127358490566038</v>
      </c>
      <c r="F70" t="s">
        <v>33</v>
      </c>
    </row>
    <row r="71" spans="1:10" ht="12.75">
      <c r="A71" s="1">
        <f t="shared" si="7"/>
        <v>510</v>
      </c>
      <c r="B71" s="1">
        <v>728</v>
      </c>
      <c r="C71" s="1">
        <v>165</v>
      </c>
      <c r="D71" s="1">
        <f t="shared" si="6"/>
        <v>1.427450980392157</v>
      </c>
      <c r="F71" s="2" t="s">
        <v>4</v>
      </c>
      <c r="G71" s="2" t="s">
        <v>0</v>
      </c>
      <c r="H71" s="2" t="s">
        <v>1</v>
      </c>
      <c r="I71" s="2" t="s">
        <v>2</v>
      </c>
      <c r="J71" s="2" t="s">
        <v>3</v>
      </c>
    </row>
    <row r="72" spans="6:9" ht="12.75">
      <c r="F72">
        <v>104</v>
      </c>
      <c r="G72">
        <v>161</v>
      </c>
      <c r="H72" s="1"/>
      <c r="I72" s="1">
        <f>G72/F72</f>
        <v>1.5480769230769231</v>
      </c>
    </row>
    <row r="73" spans="1:9" ht="12.75">
      <c r="A73" t="s">
        <v>31</v>
      </c>
      <c r="F73">
        <v>212</v>
      </c>
      <c r="G73">
        <v>332</v>
      </c>
      <c r="H73" s="1"/>
      <c r="I73" s="1">
        <f>G73/F73</f>
        <v>1.5660377358490567</v>
      </c>
    </row>
    <row r="74" spans="1:4" ht="12.75">
      <c r="A74" s="2" t="s">
        <v>4</v>
      </c>
      <c r="B74" s="2" t="s">
        <v>0</v>
      </c>
      <c r="C74" s="2" t="s">
        <v>1</v>
      </c>
      <c r="D74" s="2" t="s">
        <v>2</v>
      </c>
    </row>
    <row r="75" spans="1:4" ht="12.75">
      <c r="A75" s="1">
        <f>2*A63</f>
        <v>136</v>
      </c>
      <c r="B75" s="1">
        <v>232</v>
      </c>
      <c r="C75" s="1">
        <v>25</v>
      </c>
      <c r="D75" s="1">
        <f aca="true" t="shared" si="8" ref="D75:D83">B75/A75</f>
        <v>1.7058823529411764</v>
      </c>
    </row>
    <row r="76" spans="1:4" ht="12.75">
      <c r="A76" s="1">
        <f aca="true" t="shared" si="9" ref="A76:A83">2*A64</f>
        <v>160</v>
      </c>
      <c r="B76" s="1">
        <v>288</v>
      </c>
      <c r="C76" s="1">
        <v>30</v>
      </c>
      <c r="D76" s="1">
        <f t="shared" si="8"/>
        <v>1.8</v>
      </c>
    </row>
    <row r="77" spans="1:6" ht="12.75">
      <c r="A77" s="1">
        <f t="shared" si="9"/>
        <v>192</v>
      </c>
      <c r="B77" s="1">
        <v>359</v>
      </c>
      <c r="C77" s="1">
        <v>36</v>
      </c>
      <c r="D77" s="1">
        <f t="shared" si="8"/>
        <v>1.8697916666666667</v>
      </c>
      <c r="F77" t="s">
        <v>34</v>
      </c>
    </row>
    <row r="78" spans="1:10" ht="12.75">
      <c r="A78" s="1">
        <f t="shared" si="9"/>
        <v>232</v>
      </c>
      <c r="B78" s="1"/>
      <c r="C78" s="1">
        <v>40</v>
      </c>
      <c r="D78" s="1">
        <f t="shared" si="8"/>
        <v>0</v>
      </c>
      <c r="F78" s="2" t="s">
        <v>4</v>
      </c>
      <c r="G78" s="2" t="s">
        <v>0</v>
      </c>
      <c r="H78" s="2" t="s">
        <v>1</v>
      </c>
      <c r="I78" s="2" t="s">
        <v>2</v>
      </c>
      <c r="J78" s="2" t="s">
        <v>3</v>
      </c>
    </row>
    <row r="79" spans="1:9" ht="12.75">
      <c r="A79" s="1">
        <f t="shared" si="9"/>
        <v>340</v>
      </c>
      <c r="B79" s="1"/>
      <c r="C79" s="1">
        <v>57</v>
      </c>
      <c r="D79" s="1">
        <f t="shared" si="8"/>
        <v>0</v>
      </c>
      <c r="F79">
        <v>104</v>
      </c>
      <c r="G79">
        <v>183</v>
      </c>
      <c r="I79" s="1">
        <f>G79/F79</f>
        <v>1.7596153846153846</v>
      </c>
    </row>
    <row r="80" spans="1:9" ht="12.75">
      <c r="A80" s="1">
        <f t="shared" si="9"/>
        <v>416</v>
      </c>
      <c r="B80" s="1">
        <v>604</v>
      </c>
      <c r="C80" s="1">
        <v>68</v>
      </c>
      <c r="D80" s="1">
        <f t="shared" si="8"/>
        <v>1.4519230769230769</v>
      </c>
      <c r="F80">
        <v>108</v>
      </c>
      <c r="G80" s="1">
        <v>194</v>
      </c>
      <c r="I80" s="1">
        <f>G80/F80</f>
        <v>1.7962962962962963</v>
      </c>
    </row>
    <row r="81" spans="1:9" ht="12.75">
      <c r="A81" s="1">
        <f t="shared" si="9"/>
        <v>432</v>
      </c>
      <c r="B81" s="1">
        <v>655</v>
      </c>
      <c r="C81" s="1">
        <v>70</v>
      </c>
      <c r="D81" s="1">
        <f t="shared" si="8"/>
        <v>1.5162037037037037</v>
      </c>
      <c r="F81">
        <v>212</v>
      </c>
      <c r="I81" s="1">
        <f>G81/F81</f>
        <v>0</v>
      </c>
    </row>
    <row r="82" spans="1:9" ht="12.75">
      <c r="A82" s="1">
        <f t="shared" si="9"/>
        <v>848</v>
      </c>
      <c r="B82" s="1">
        <v>1150</v>
      </c>
      <c r="C82" s="1">
        <v>138</v>
      </c>
      <c r="D82" s="1">
        <f t="shared" si="8"/>
        <v>1.3561320754716981</v>
      </c>
      <c r="F82">
        <v>253</v>
      </c>
      <c r="G82" s="1">
        <v>390</v>
      </c>
      <c r="I82" s="1">
        <f>G82/F82</f>
        <v>1.541501976284585</v>
      </c>
    </row>
    <row r="83" spans="1:9" ht="12.75">
      <c r="A83" s="1">
        <f t="shared" si="9"/>
        <v>1020</v>
      </c>
      <c r="B83" s="1">
        <v>1365</v>
      </c>
      <c r="C83" s="1">
        <v>165</v>
      </c>
      <c r="D83" s="1">
        <f t="shared" si="8"/>
        <v>1.338235294117647</v>
      </c>
      <c r="F83">
        <v>49</v>
      </c>
      <c r="G83" s="1">
        <v>96</v>
      </c>
      <c r="I83" s="1">
        <f>G83/F83</f>
        <v>1.9591836734693877</v>
      </c>
    </row>
    <row r="85" ht="12.75">
      <c r="G85" s="3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Avici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 here</dc:creator>
  <cp:keywords/>
  <dc:description/>
  <cp:lastModifiedBy>name here</cp:lastModifiedBy>
  <dcterms:created xsi:type="dcterms:W3CDTF">2003-09-24T17:55:27Z</dcterms:created>
  <dcterms:modified xsi:type="dcterms:W3CDTF">2003-10-08T14:58:25Z</dcterms:modified>
  <cp:category/>
  <cp:version/>
  <cp:contentType/>
  <cp:contentStatus/>
</cp:coreProperties>
</file>